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66925"/>
  <xr:revisionPtr revIDLastSave="2" documentId="8_{37A1AB97-931D-4819-BDEA-EF4FA9D4A5EE}" xr6:coauthVersionLast="47" xr6:coauthVersionMax="47" xr10:uidLastSave="{50E9FD55-4D31-4FA2-8D4F-7B210F3BD010}"/>
  <bookViews>
    <workbookView xWindow="-108" yWindow="-108" windowWidth="23256" windowHeight="12456" xr2:uid="{00000000-000D-0000-FFFF-FFFF00000000}"/>
  </bookViews>
  <sheets>
    <sheet name="Default Dataset (5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F7" i="1"/>
  <c r="F8" i="1"/>
  <c r="F9" i="1"/>
  <c r="F10" i="1"/>
  <c r="F11" i="1"/>
  <c r="I11" i="1" s="1"/>
  <c r="J11" i="1" s="1"/>
  <c r="F12" i="1"/>
  <c r="I12" i="1" s="1"/>
  <c r="J12" i="1" s="1"/>
  <c r="K12" i="1" s="1"/>
  <c r="F13" i="1"/>
  <c r="I13" i="1" s="1"/>
  <c r="J13" i="1" s="1"/>
  <c r="F14" i="1"/>
  <c r="I14" i="1" s="1"/>
  <c r="J14" i="1" s="1"/>
  <c r="K14" i="1" s="1"/>
  <c r="F15" i="1"/>
  <c r="F16" i="1"/>
  <c r="F17" i="1"/>
  <c r="F18" i="1"/>
  <c r="F19" i="1"/>
  <c r="F20" i="1"/>
  <c r="I20" i="1" s="1"/>
  <c r="J20" i="1" s="1"/>
  <c r="K20" i="1" s="1"/>
  <c r="F21" i="1"/>
  <c r="F22" i="1"/>
  <c r="I22" i="1" s="1"/>
  <c r="J22" i="1" s="1"/>
  <c r="K22" i="1" s="1"/>
  <c r="F23" i="1"/>
  <c r="F24" i="1"/>
  <c r="F25" i="1"/>
  <c r="F26" i="1"/>
  <c r="F6" i="1"/>
  <c r="I6" i="1" s="1"/>
  <c r="J6" i="1" s="1"/>
  <c r="I26" i="1" l="1"/>
  <c r="J26" i="1" s="1"/>
  <c r="K13" i="1"/>
  <c r="K6" i="1"/>
  <c r="L6" i="1" s="1"/>
  <c r="I18" i="1"/>
  <c r="J18" i="1" s="1"/>
  <c r="I15" i="1"/>
  <c r="J15" i="1" s="1"/>
  <c r="K11" i="1"/>
  <c r="I21" i="1"/>
  <c r="J21" i="1" s="1"/>
  <c r="I10" i="1"/>
  <c r="J10" i="1" s="1"/>
  <c r="I19" i="1"/>
  <c r="J19" i="1" s="1"/>
  <c r="I25" i="1"/>
  <c r="J25" i="1" s="1"/>
  <c r="I17" i="1"/>
  <c r="J17" i="1" s="1"/>
  <c r="I9" i="1"/>
  <c r="J9" i="1" s="1"/>
  <c r="I24" i="1"/>
  <c r="J24" i="1" s="1"/>
  <c r="I16" i="1"/>
  <c r="J16" i="1" s="1"/>
  <c r="I8" i="1"/>
  <c r="J8" i="1" s="1"/>
  <c r="I23" i="1"/>
  <c r="J23" i="1" s="1"/>
  <c r="I7" i="1"/>
  <c r="J7" i="1" s="1"/>
  <c r="K7" i="1" l="1"/>
  <c r="L7" i="1" s="1"/>
  <c r="K23" i="1"/>
  <c r="K8" i="1"/>
  <c r="K16" i="1"/>
  <c r="K9" i="1"/>
  <c r="K19" i="1"/>
  <c r="K10" i="1"/>
  <c r="K21" i="1"/>
  <c r="K24" i="1"/>
  <c r="K15" i="1"/>
  <c r="K18" i="1"/>
  <c r="K17" i="1"/>
  <c r="K25" i="1"/>
  <c r="L8" i="1" l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</calcChain>
</file>

<file path=xl/sharedStrings.xml><?xml version="1.0" encoding="utf-8"?>
<sst xmlns="http://schemas.openxmlformats.org/spreadsheetml/2006/main" count="9" uniqueCount="8">
  <si>
    <t>圧力[Pa]</t>
    <rPh sb="0" eb="2">
      <t>アツリョク</t>
    </rPh>
    <phoneticPr fontId="18"/>
  </si>
  <si>
    <r>
      <t>排気速度[m</t>
    </r>
    <r>
      <rPr>
        <vertAlign val="super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2"/>
        <charset val="128"/>
        <scheme val="minor"/>
      </rPr>
      <t>/h]</t>
    </r>
    <rPh sb="0" eb="4">
      <t>ハイキソクド</t>
    </rPh>
    <phoneticPr fontId="18"/>
  </si>
  <si>
    <t>排気速度[m3/Sec]</t>
    <rPh sb="0" eb="2">
      <t>ハイキ</t>
    </rPh>
    <rPh sb="2" eb="4">
      <t>ソクド</t>
    </rPh>
    <phoneticPr fontId="18"/>
  </si>
  <si>
    <t>配管コンダクタンス[m3/Sec]</t>
    <rPh sb="0" eb="2">
      <t>ハイカン</t>
    </rPh>
    <phoneticPr fontId="18"/>
  </si>
  <si>
    <t>実効排気速度[m3/Sec]</t>
  </si>
  <si>
    <t>排気時間[Sec]</t>
    <rPh sb="0" eb="2">
      <t>ハイキ</t>
    </rPh>
    <rPh sb="2" eb="4">
      <t>ジカン</t>
    </rPh>
    <phoneticPr fontId="18"/>
  </si>
  <si>
    <t>累計排気時間[Sec]</t>
    <rPh sb="0" eb="2">
      <t>ルイケイ</t>
    </rPh>
    <rPh sb="2" eb="6">
      <t>ハイキジカン</t>
    </rPh>
    <phoneticPr fontId="18"/>
  </si>
  <si>
    <t>―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</si>
</sst>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00;[Red]\-#,##0.0000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1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6" fontId="0" fillId="0" borderId="0" xfId="1" applyNumberFormat="1" applyFont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33" borderId="16" xfId="0" applyFill="1" applyBorder="1">
      <alignment vertical="center"/>
    </xf>
    <xf numFmtId="0" fontId="0" fillId="33" borderId="17" xfId="0" applyFill="1" applyBorder="1">
      <alignment vertical="center"/>
    </xf>
    <xf numFmtId="0" fontId="0" fillId="33" borderId="18" xfId="0" applyFill="1" applyBorder="1">
      <alignment vertical="center"/>
    </xf>
    <xf numFmtId="176" fontId="0" fillId="0" borderId="16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6" xfId="0" applyBorder="1">
      <alignment vertical="center"/>
    </xf>
    <xf numFmtId="0" fontId="0" fillId="0" borderId="18" xfId="0" applyBorder="1" applyAlignment="1">
      <alignment horizontal="right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4:L26"/>
  <sheetViews>
    <sheetView tabSelected="1" topLeftCell="C3" zoomScaleNormal="100" workbookViewId="0">
      <selection activeCell="C3" sqref="C3"/>
    </sheetView>
  </sheetViews>
  <sheetFormatPr defaultRowHeight="18" x14ac:dyDescent="0.45"/>
  <cols>
    <col min="4" max="4" width="12.59765625" bestFit="1" customWidth="1"/>
    <col min="5" max="5" width="14.59765625" bestFit="1" customWidth="1"/>
    <col min="6" max="6" width="17.09765625" bestFit="1" customWidth="1"/>
    <col min="7" max="7" width="2.69921875" customWidth="1"/>
    <col min="8" max="8" width="26.796875" style="4" bestFit="1" customWidth="1"/>
    <col min="9" max="9" width="21" hidden="1" customWidth="1"/>
    <col min="10" max="10" width="21" bestFit="1" customWidth="1"/>
    <col min="11" max="12" width="21" customWidth="1"/>
  </cols>
  <sheetData>
    <row r="4" spans="4:12" ht="18.600000000000001" thickBot="1" x14ac:dyDescent="0.5"/>
    <row r="5" spans="4:12" ht="19.8" x14ac:dyDescent="0.45">
      <c r="D5" s="1" t="s">
        <v>0</v>
      </c>
      <c r="E5" s="5" t="s">
        <v>1</v>
      </c>
      <c r="F5" s="9" t="s">
        <v>2</v>
      </c>
      <c r="H5" s="12" t="s">
        <v>3</v>
      </c>
      <c r="J5" s="14" t="s">
        <v>4</v>
      </c>
      <c r="K5" s="17" t="s">
        <v>5</v>
      </c>
      <c r="L5" s="17" t="s">
        <v>6</v>
      </c>
    </row>
    <row r="6" spans="4:12" x14ac:dyDescent="0.45">
      <c r="D6" s="2">
        <v>100000</v>
      </c>
      <c r="E6" s="6">
        <v>1004.40528634361</v>
      </c>
      <c r="F6" s="10">
        <f>E6/3600</f>
        <v>0.27900146842878054</v>
      </c>
      <c r="H6" s="13">
        <f>1349*((0.1^4)/10)*(D6-D7)</f>
        <v>668.67778518058515</v>
      </c>
      <c r="I6">
        <f>(1/F6)+(1/H6)</f>
        <v>3.5857060149086037</v>
      </c>
      <c r="J6" s="15">
        <f>1/I6</f>
        <v>0.27888510542755385</v>
      </c>
      <c r="K6" s="8">
        <f>2.3*(1/J6)*LOG(D6/D7)</f>
        <v>2.4518476264104847</v>
      </c>
      <c r="L6" s="8">
        <f>K6</f>
        <v>2.4518476264104847</v>
      </c>
    </row>
    <row r="7" spans="4:12" x14ac:dyDescent="0.45">
      <c r="D7" s="2">
        <v>50431.594871713503</v>
      </c>
      <c r="E7" s="6">
        <v>1138.1354923205099</v>
      </c>
      <c r="F7" s="10">
        <f t="shared" ref="F7:F26" si="0">E7/3600</f>
        <v>0.3161487478668083</v>
      </c>
      <c r="H7" s="13">
        <f t="shared" ref="H7:H26" si="1">1349*((0.1^4)/10)*(D7-D8)</f>
        <v>273.18417685632596</v>
      </c>
      <c r="I7">
        <f t="shared" ref="I7:I26" si="2">(1/F7)+(1/H7)</f>
        <v>3.166728573284908</v>
      </c>
      <c r="J7" s="15">
        <f t="shared" ref="J7:J26" si="3">1/I7</f>
        <v>0.31578330029172058</v>
      </c>
      <c r="K7" s="8">
        <f t="shared" ref="K7:K25" si="4">2.3*(1/J7)*LOG(D7/D8)</f>
        <v>1.6240182345427405</v>
      </c>
      <c r="L7" s="8">
        <f>K7+L6</f>
        <v>4.0758658609532255</v>
      </c>
    </row>
    <row r="8" spans="4:12" x14ac:dyDescent="0.45">
      <c r="D8" s="2">
        <v>30180.729278212701</v>
      </c>
      <c r="E8" s="6">
        <v>1192.17764019526</v>
      </c>
      <c r="F8" s="10">
        <f t="shared" si="0"/>
        <v>0.33116045560979446</v>
      </c>
      <c r="H8" s="13">
        <f t="shared" si="1"/>
        <v>135.45282371638845</v>
      </c>
      <c r="I8">
        <f t="shared" si="2"/>
        <v>3.0270668578551039</v>
      </c>
      <c r="J8" s="15">
        <f t="shared" si="3"/>
        <v>0.33035279594338807</v>
      </c>
      <c r="K8" s="8">
        <f t="shared" si="4"/>
        <v>1.2230986358090206</v>
      </c>
      <c r="L8" s="8">
        <f t="shared" ref="L8:L25" si="5">K8+L7</f>
        <v>5.2989644967622462</v>
      </c>
    </row>
    <row r="9" spans="4:12" x14ac:dyDescent="0.45">
      <c r="D9" s="2">
        <v>20139.749017546401</v>
      </c>
      <c r="E9" s="6">
        <v>1245.9697583045499</v>
      </c>
      <c r="F9" s="10">
        <f t="shared" si="0"/>
        <v>0.34610271064015274</v>
      </c>
      <c r="H9" s="13">
        <f t="shared" si="1"/>
        <v>134.67002767145794</v>
      </c>
      <c r="I9">
        <f t="shared" si="2"/>
        <v>2.896741269772273</v>
      </c>
      <c r="J9" s="15">
        <f t="shared" si="3"/>
        <v>0.34521550489685776</v>
      </c>
      <c r="K9" s="8">
        <f t="shared" si="4"/>
        <v>1.9807447060875329</v>
      </c>
      <c r="L9" s="8">
        <f t="shared" si="5"/>
        <v>7.2797092028497792</v>
      </c>
    </row>
    <row r="10" spans="4:12" x14ac:dyDescent="0.45">
      <c r="D10" s="2">
        <v>10156.7966327089</v>
      </c>
      <c r="E10" s="6">
        <v>1353.2682462197799</v>
      </c>
      <c r="F10" s="10">
        <f t="shared" si="0"/>
        <v>0.37590784617216111</v>
      </c>
      <c r="H10" s="13">
        <f t="shared" si="1"/>
        <v>68.982965093301573</v>
      </c>
      <c r="I10">
        <f t="shared" si="2"/>
        <v>2.6747227954198425</v>
      </c>
      <c r="J10" s="15">
        <f t="shared" si="3"/>
        <v>0.37387051911038627</v>
      </c>
      <c r="K10" s="8">
        <f t="shared" si="4"/>
        <v>1.8704987116618388</v>
      </c>
      <c r="L10" s="8">
        <f t="shared" si="5"/>
        <v>9.1502079145116184</v>
      </c>
    </row>
    <row r="11" spans="4:12" x14ac:dyDescent="0.45">
      <c r="D11" s="2">
        <v>5043.1594871713496</v>
      </c>
      <c r="E11" s="6">
        <v>1619.19276104297</v>
      </c>
      <c r="F11" s="10">
        <f t="shared" si="0"/>
        <v>0.44977576695638055</v>
      </c>
      <c r="H11" s="13">
        <f t="shared" si="1"/>
        <v>27.318417685632589</v>
      </c>
      <c r="I11">
        <f t="shared" si="2"/>
        <v>2.2599354391284532</v>
      </c>
      <c r="J11" s="15">
        <f t="shared" si="3"/>
        <v>0.44249051662540023</v>
      </c>
      <c r="K11" s="8">
        <f t="shared" si="4"/>
        <v>1.1589804042557457</v>
      </c>
      <c r="L11" s="8">
        <f t="shared" si="5"/>
        <v>10.309188318767363</v>
      </c>
    </row>
    <row r="12" spans="4:12" x14ac:dyDescent="0.45">
      <c r="D12" s="2">
        <v>3018.0729278212698</v>
      </c>
      <c r="E12" s="6">
        <v>1831.8252172877701</v>
      </c>
      <c r="F12" s="10">
        <f t="shared" si="0"/>
        <v>0.50884033813549168</v>
      </c>
      <c r="H12" s="13">
        <f t="shared" si="1"/>
        <v>14.377641479559175</v>
      </c>
      <c r="I12">
        <f t="shared" si="2"/>
        <v>2.0348054347289657</v>
      </c>
      <c r="J12" s="15">
        <f t="shared" si="3"/>
        <v>0.49144747843333686</v>
      </c>
      <c r="K12" s="8">
        <f t="shared" si="4"/>
        <v>0.88541533781449722</v>
      </c>
      <c r="L12" s="8">
        <f t="shared" si="5"/>
        <v>11.19460365658186</v>
      </c>
    </row>
    <row r="13" spans="4:12" x14ac:dyDescent="0.45">
      <c r="D13" s="2">
        <v>1952.2729664010201</v>
      </c>
      <c r="E13" s="6">
        <v>2017.84736278128</v>
      </c>
      <c r="F13" s="10">
        <f t="shared" si="0"/>
        <v>0.56051315632813337</v>
      </c>
      <c r="H13" s="13">
        <f t="shared" si="1"/>
        <v>12.846162316749766</v>
      </c>
      <c r="I13">
        <f t="shared" si="2"/>
        <v>1.8619237035185729</v>
      </c>
      <c r="J13" s="15">
        <f t="shared" si="3"/>
        <v>0.53707893514124594</v>
      </c>
      <c r="K13" s="8">
        <f t="shared" si="4"/>
        <v>1.2442179343107127</v>
      </c>
      <c r="L13" s="8">
        <f t="shared" si="5"/>
        <v>12.438821590892573</v>
      </c>
    </row>
    <row r="14" spans="4:12" x14ac:dyDescent="0.45">
      <c r="D14" s="2">
        <v>1000</v>
      </c>
      <c r="E14" s="6">
        <v>2838.7665198237801</v>
      </c>
      <c r="F14" s="10">
        <f t="shared" si="0"/>
        <v>0.78854625550660562</v>
      </c>
      <c r="H14" s="13">
        <f t="shared" si="1"/>
        <v>6.7918033202663137</v>
      </c>
      <c r="I14">
        <f t="shared" si="2"/>
        <v>1.4153927258761401</v>
      </c>
      <c r="J14" s="15">
        <f t="shared" si="3"/>
        <v>0.70651769061550851</v>
      </c>
      <c r="K14" s="8">
        <f t="shared" si="4"/>
        <v>0.98981856167689897</v>
      </c>
      <c r="L14" s="8">
        <f t="shared" si="5"/>
        <v>13.428640152569471</v>
      </c>
    </row>
    <row r="15" spans="4:12" x14ac:dyDescent="0.45">
      <c r="D15" s="2">
        <v>496.53051740056998</v>
      </c>
      <c r="E15" s="6">
        <v>3897.6425764972</v>
      </c>
      <c r="F15" s="10">
        <f t="shared" si="0"/>
        <v>1.0826784934714444</v>
      </c>
      <c r="H15" s="13">
        <f t="shared" si="1"/>
        <v>2.6896686695149743</v>
      </c>
      <c r="I15">
        <f t="shared" si="2"/>
        <v>1.2954282366962375</v>
      </c>
      <c r="J15" s="15">
        <f t="shared" si="3"/>
        <v>0.77194550162834541</v>
      </c>
      <c r="K15" s="8">
        <f t="shared" si="4"/>
        <v>0.66434461598138128</v>
      </c>
      <c r="L15" s="8">
        <f t="shared" si="5"/>
        <v>14.092984768550853</v>
      </c>
    </row>
    <row r="16" spans="4:12" x14ac:dyDescent="0.45">
      <c r="D16" s="2">
        <v>297.14811046839998</v>
      </c>
      <c r="E16" s="6">
        <v>6039.7904512441901</v>
      </c>
      <c r="F16" s="10">
        <f t="shared" si="0"/>
        <v>1.6777195697900529</v>
      </c>
      <c r="H16" s="13">
        <f t="shared" si="1"/>
        <v>1.2916758677517071</v>
      </c>
      <c r="I16">
        <f t="shared" si="2"/>
        <v>1.3702352025502953</v>
      </c>
      <c r="J16" s="15">
        <f t="shared" si="3"/>
        <v>0.72980171443471176</v>
      </c>
      <c r="K16" s="8">
        <f t="shared" si="4"/>
        <v>0.53235489288271787</v>
      </c>
      <c r="L16" s="8">
        <f t="shared" si="5"/>
        <v>14.625339661433571</v>
      </c>
    </row>
    <row r="17" spans="4:12" x14ac:dyDescent="0.45">
      <c r="D17" s="2">
        <v>201.39749017546399</v>
      </c>
      <c r="E17" s="6">
        <v>8578.1283486129305</v>
      </c>
      <c r="F17" s="10">
        <f t="shared" si="0"/>
        <v>2.3828134301702586</v>
      </c>
      <c r="H17" s="13">
        <f t="shared" si="1"/>
        <v>1.3886774740329899</v>
      </c>
      <c r="I17">
        <f t="shared" si="2"/>
        <v>1.1397815814682699</v>
      </c>
      <c r="J17" s="15">
        <f t="shared" si="3"/>
        <v>0.87736108063072671</v>
      </c>
      <c r="K17" s="8">
        <f t="shared" si="4"/>
        <v>0.81478980621177288</v>
      </c>
      <c r="L17" s="8">
        <f t="shared" si="5"/>
        <v>15.440129467645344</v>
      </c>
    </row>
    <row r="18" spans="4:12" x14ac:dyDescent="0.45">
      <c r="D18" s="2">
        <v>98.456239320535204</v>
      </c>
      <c r="E18" s="6">
        <v>9874.9255863793296</v>
      </c>
      <c r="F18" s="10">
        <f t="shared" si="0"/>
        <v>2.7430348851053692</v>
      </c>
      <c r="H18" s="13">
        <f t="shared" si="1"/>
        <v>0.64785245361460508</v>
      </c>
      <c r="I18">
        <f t="shared" si="2"/>
        <v>1.9081210469881238</v>
      </c>
      <c r="J18" s="15">
        <f t="shared" si="3"/>
        <v>0.52407576635583542</v>
      </c>
      <c r="K18" s="8">
        <f t="shared" si="4"/>
        <v>1.2750889969400394</v>
      </c>
      <c r="L18" s="8">
        <f t="shared" si="5"/>
        <v>16.715218464585384</v>
      </c>
    </row>
    <row r="19" spans="4:12" x14ac:dyDescent="0.45">
      <c r="D19" s="2">
        <v>50.4315948717135</v>
      </c>
      <c r="E19" s="6">
        <v>10035.0517918799</v>
      </c>
      <c r="F19" s="10">
        <f t="shared" si="0"/>
        <v>2.7875143866333056</v>
      </c>
      <c r="H19" s="13">
        <f t="shared" si="1"/>
        <v>0.27946941379754359</v>
      </c>
      <c r="I19">
        <f t="shared" si="2"/>
        <v>3.9369516444564994</v>
      </c>
      <c r="J19" s="15">
        <f t="shared" si="3"/>
        <v>0.25400362775805724</v>
      </c>
      <c r="K19" s="8">
        <f t="shared" si="4"/>
        <v>2.0802001256520173</v>
      </c>
      <c r="L19" s="8">
        <f t="shared" si="5"/>
        <v>18.7954185902374</v>
      </c>
    </row>
    <row r="20" spans="4:12" x14ac:dyDescent="0.45">
      <c r="D20" s="2">
        <v>29.714811046840001</v>
      </c>
      <c r="E20" s="6">
        <v>9956.9710679842792</v>
      </c>
      <c r="F20" s="10">
        <f t="shared" si="0"/>
        <v>2.7658252966622996</v>
      </c>
      <c r="H20" s="13">
        <f t="shared" si="1"/>
        <v>0.13749117785437409</v>
      </c>
      <c r="I20">
        <f t="shared" si="2"/>
        <v>7.6347496642699575</v>
      </c>
      <c r="J20" s="15">
        <f t="shared" si="3"/>
        <v>0.13098006404583548</v>
      </c>
      <c r="K20" s="8">
        <f t="shared" si="4"/>
        <v>3.203499690210589</v>
      </c>
      <c r="L20" s="8">
        <f t="shared" si="5"/>
        <v>21.998918280447988</v>
      </c>
    </row>
    <row r="21" spans="4:12" x14ac:dyDescent="0.45">
      <c r="D21" s="2">
        <v>19.5227296640102</v>
      </c>
      <c r="E21" s="6">
        <v>9350.0059530896506</v>
      </c>
      <c r="F21" s="10">
        <f t="shared" si="0"/>
        <v>2.5972238758582362</v>
      </c>
      <c r="H21" s="13">
        <f t="shared" si="1"/>
        <v>0.13054415632409566</v>
      </c>
      <c r="I21">
        <f t="shared" si="2"/>
        <v>8.0452698017418314</v>
      </c>
      <c r="J21" s="15">
        <f t="shared" si="3"/>
        <v>0.1242966394717423</v>
      </c>
      <c r="K21" s="8">
        <f t="shared" si="4"/>
        <v>5.5012250265964049</v>
      </c>
      <c r="L21" s="8">
        <f t="shared" si="5"/>
        <v>27.500143307044393</v>
      </c>
    </row>
    <row r="22" spans="4:12" x14ac:dyDescent="0.45">
      <c r="D22" s="2">
        <v>9.8456239320535204</v>
      </c>
      <c r="E22" s="6">
        <v>7897.8330753661103</v>
      </c>
      <c r="F22" s="10">
        <f t="shared" si="0"/>
        <v>2.1938425209350307</v>
      </c>
      <c r="H22" s="13">
        <f t="shared" si="1"/>
        <v>6.4785245361460506E-2</v>
      </c>
      <c r="I22">
        <f t="shared" si="2"/>
        <v>15.891434609703046</v>
      </c>
      <c r="J22" s="15">
        <f t="shared" si="3"/>
        <v>6.2926980764179505E-2</v>
      </c>
      <c r="K22" s="8">
        <f t="shared" si="4"/>
        <v>10.61934380337591</v>
      </c>
      <c r="L22" s="8">
        <f t="shared" si="5"/>
        <v>38.119487110420302</v>
      </c>
    </row>
    <row r="23" spans="4:12" x14ac:dyDescent="0.45">
      <c r="D23" s="2">
        <v>5.0431594871713497</v>
      </c>
      <c r="E23" s="6">
        <v>5018.3117037742504</v>
      </c>
      <c r="F23" s="10">
        <f t="shared" si="0"/>
        <v>1.3939754732706251</v>
      </c>
      <c r="H23" s="13">
        <f t="shared" si="1"/>
        <v>2.7946941379754359E-2</v>
      </c>
      <c r="I23">
        <f t="shared" si="2"/>
        <v>36.499463750114714</v>
      </c>
      <c r="J23" s="15">
        <f t="shared" si="3"/>
        <v>2.7397662794343303E-2</v>
      </c>
      <c r="K23" s="8">
        <f t="shared" si="4"/>
        <v>19.285527467966038</v>
      </c>
      <c r="L23" s="8">
        <f t="shared" si="5"/>
        <v>57.405014578386343</v>
      </c>
    </row>
    <row r="24" spans="4:12" x14ac:dyDescent="0.45">
      <c r="D24" s="2">
        <v>2.971481104684</v>
      </c>
      <c r="E24" s="6">
        <v>2587.80807238957</v>
      </c>
      <c r="F24" s="10">
        <f t="shared" si="0"/>
        <v>0.71883557566376943</v>
      </c>
      <c r="H24" s="13">
        <f t="shared" si="1"/>
        <v>1.2916758677517071E-2</v>
      </c>
      <c r="I24">
        <f t="shared" si="2"/>
        <v>78.809942068361238</v>
      </c>
      <c r="J24" s="15">
        <f t="shared" si="3"/>
        <v>1.2688754410358291E-2</v>
      </c>
      <c r="K24" s="8">
        <f t="shared" si="4"/>
        <v>30.618727492775587</v>
      </c>
      <c r="L24" s="8">
        <f t="shared" si="5"/>
        <v>88.023742071161934</v>
      </c>
    </row>
    <row r="25" spans="4:12" x14ac:dyDescent="0.45">
      <c r="D25" s="2">
        <v>2.01397490175464</v>
      </c>
      <c r="E25" s="6">
        <v>1293.54685081557</v>
      </c>
      <c r="F25" s="10">
        <f t="shared" si="0"/>
        <v>0.35931856967099168</v>
      </c>
      <c r="H25" s="13">
        <f t="shared" si="1"/>
        <v>1.3678521424670098E-2</v>
      </c>
      <c r="I25">
        <f t="shared" si="2"/>
        <v>75.890362561514294</v>
      </c>
      <c r="J25" s="15">
        <f t="shared" si="3"/>
        <v>1.3176903710130942E-2</v>
      </c>
      <c r="K25" s="8">
        <f t="shared" si="4"/>
        <v>53.07197652105868</v>
      </c>
      <c r="L25" s="8">
        <f t="shared" si="5"/>
        <v>141.09571859222061</v>
      </c>
    </row>
    <row r="26" spans="4:12" ht="18.600000000000001" thickBot="1" x14ac:dyDescent="0.5">
      <c r="D26" s="3">
        <v>1</v>
      </c>
      <c r="E26" s="7">
        <v>52.8634361233471</v>
      </c>
      <c r="F26" s="11">
        <f t="shared" si="0"/>
        <v>1.4684287812040861E-2</v>
      </c>
      <c r="H26" s="13">
        <f t="shared" si="1"/>
        <v>1.3490000000000005E-2</v>
      </c>
      <c r="I26">
        <f t="shared" si="2"/>
        <v>142.22898443291444</v>
      </c>
      <c r="J26" s="16">
        <f t="shared" si="3"/>
        <v>7.0309157024999562E-3</v>
      </c>
      <c r="K26" s="18" t="s">
        <v>7</v>
      </c>
      <c r="L26" s="18" t="s">
        <v>7</v>
      </c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Default Dataset (5)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2023-06-03T23:40:15Z</dcterms:created>
  <dcterms:modified xsi:type="dcterms:W3CDTF">2023-06-03T23:40:37Z</dcterms:modified>
</cp:coreProperties>
</file>